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23\"/>
    </mc:Choice>
  </mc:AlternateContent>
  <xr:revisionPtr revIDLastSave="0" documentId="13_ncr:1_{E1D14600-53E5-426F-8264-BF8FFB69F57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Смета!$16:$16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0" i="1"/>
  <c r="H28" i="1" l="1"/>
  <c r="G28" i="1"/>
  <c r="G31" i="1" s="1"/>
  <c r="G34" i="1" s="1"/>
  <c r="G35" i="1" s="1"/>
  <c r="D28" i="1"/>
  <c r="E28" i="1"/>
  <c r="E34" i="1" l="1"/>
  <c r="E35" i="1" s="1"/>
  <c r="E30" i="1"/>
  <c r="E31" i="1"/>
  <c r="E33" i="1" s="1"/>
  <c r="G33" i="1"/>
  <c r="D30" i="1"/>
  <c r="H30" i="1" s="1"/>
  <c r="D31" i="1"/>
  <c r="D33" i="1" s="1"/>
  <c r="H31" i="1"/>
  <c r="H33" i="1" s="1"/>
  <c r="H34" i="1" s="1"/>
  <c r="H35" i="1" s="1"/>
  <c r="C4" i="1" s="1"/>
  <c r="D34" i="1" l="1"/>
  <c r="D35" i="1" s="1"/>
</calcChain>
</file>

<file path=xl/sharedStrings.xml><?xml version="1.0" encoding="utf-8"?>
<sst xmlns="http://schemas.openxmlformats.org/spreadsheetml/2006/main" count="79" uniqueCount="74">
  <si>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</si>
  <si>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</si>
  <si>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</si>
  <si>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</si>
  <si>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</si>
  <si>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</si>
  <si>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</si>
  <si>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</si>
  <si>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</si>
  <si>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</si>
  <si>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</si>
  <si>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</si>
  <si>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</si>
  <si>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</si>
  <si>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</si>
  <si>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</si>
  <si>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</si>
  <si>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</si>
  <si>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</si>
  <si>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ССРСС- 243</t>
  </si>
  <si>
    <t>Реконструкция КЛ-10 кВ Ф-13 ПС 110/10 кВ "Городская-3" до РП-621 I" г.о. Самара Самарская область</t>
  </si>
  <si>
    <t>3 кв. 2024 года</t>
  </si>
  <si>
    <t>Глава 2. Основные объекты строительства</t>
  </si>
  <si>
    <t>1</t>
  </si>
  <si>
    <t xml:space="preserve"> ЛС-243-01</t>
  </si>
  <si>
    <t xml:space="preserve">КЛ-10 кВ </t>
  </si>
  <si>
    <t>2</t>
  </si>
  <si>
    <t xml:space="preserve"> ЛС-243-02</t>
  </si>
  <si>
    <t>Благоустройство</t>
  </si>
  <si>
    <t>Итого по главе 2:</t>
  </si>
  <si>
    <t>Итого по главам 1-7:</t>
  </si>
  <si>
    <t>3</t>
  </si>
  <si>
    <t>Итого по главам 1-8:</t>
  </si>
  <si>
    <t>4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</si>
  <si>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</si>
  <si>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</si>
  <si>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</si>
  <si>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</si>
  <si>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</si>
  <si>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</si>
  <si>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</si>
  <si>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</si>
  <si>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</si>
  <si>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</si>
  <si>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</si>
  <si>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</si>
  <si>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</si>
  <si>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</si>
  <si>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</si>
  <si>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</si>
  <si>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</si>
  <si>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</si>
  <si>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</si>
  <si>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Резерв средств на непредвиденные работы и затраты</t>
  </si>
  <si>
    <t>1,5</t>
  </si>
  <si>
    <t>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</si>
  <si>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</si>
  <si>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</si>
  <si>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</si>
  <si>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</si>
  <si>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</si>
  <si>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</si>
  <si>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</si>
  <si>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</si>
  <si>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</si>
  <si>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</si>
  <si>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</si>
  <si>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</si>
  <si>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</si>
  <si>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</si>
  <si>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</si>
  <si>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</si>
  <si>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P_0123</t>
  </si>
  <si>
    <t>Реконструкция КЛ-10 кВ Ф-13 ПС 110/10 кВ Городская-3 до РП-621 I с (2х4,444 км)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</si>
</sst>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9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10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/>
    <xf numFmtId="2" fontId="8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4" fillId="0" borderId="0" xfId="2" applyFont="1" applyAlignment="1">
      <alignment horizontal="right" vertical="center"/>
    </xf>
    <xf numFmtId="0" fontId="13" fillId="0" borderId="0" xfId="2"/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 wrapText="1"/>
    </xf>
    <xf numFmtId="0" fontId="16" fillId="0" borderId="15" xfId="2" applyFont="1" applyBorder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6" xfId="2" applyFont="1" applyBorder="1" applyAlignment="1">
      <alignment horizontal="left" vertical="center" wrapText="1"/>
    </xf>
    <xf numFmtId="165" fontId="15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3" fillId="0" borderId="0" xfId="0" applyFont="1"/>
    <xf numFmtId="49" fontId="15" fillId="0" borderId="16" xfId="2" applyNumberFormat="1" applyFont="1" applyBorder="1" applyAlignment="1">
      <alignment horizontal="center" vertical="center" wrapText="1"/>
    </xf>
    <xf numFmtId="2" fontId="15" fillId="0" borderId="16" xfId="0" applyNumberFormat="1" applyFont="1" applyBorder="1" applyAlignment="1">
      <alignment horizontal="right" vertical="center" wrapText="1"/>
    </xf>
    <xf numFmtId="2" fontId="18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B7503CBA-D924-40C4-9357-CDFB9D43C4E8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B7B74-56A4-4AFA-AD28-F98FB4B43C52}">
  <dimension ref="A1:E35"/>
  <sheetViews>
    <sheetView tabSelected="1" topLeftCell="A10" zoomScale="90" zoomScaleNormal="90" workbookViewId="0">
      <selection activeCell="E28" sqref="E28"/>
    </sheetView>
  </sheetViews>
  <sheetFormatPr defaultColWidth="9" defaultRowHeight="14.4" x14ac:dyDescent="0.3"/>
  <cols>
    <col min="1" max="1" width="12.25" style="85" customWidth="1"/>
    <col min="2" max="2" width="114.125" style="85" customWidth="1"/>
    <col min="3" max="3" width="39.375" style="85" customWidth="1"/>
    <col min="4" max="4" width="23.125" style="85" customWidth="1"/>
    <col min="5" max="16384" width="9" style="85"/>
  </cols>
  <sheetData>
    <row r="1" spans="1:3" ht="15.75" customHeight="1" x14ac:dyDescent="0.3">
      <c r="A1" s="84"/>
      <c r="B1" s="84"/>
      <c r="C1" s="84"/>
    </row>
    <row r="2" spans="1:3" ht="15.75" customHeight="1" x14ac:dyDescent="0.3">
      <c r="A2" s="86"/>
      <c r="B2" s="86"/>
      <c r="C2" s="86"/>
    </row>
    <row r="3" spans="1:3" ht="15.75" customHeight="1" x14ac:dyDescent="0.3">
      <c r="A3" s="87"/>
      <c r="B3" s="87"/>
      <c r="C3" s="87"/>
    </row>
    <row r="4" spans="1:3" ht="15.75" customHeight="1" x14ac:dyDescent="0.3">
      <c r="A4" s="86"/>
      <c r="B4" s="86"/>
      <c r="C4" s="86"/>
    </row>
    <row r="5" spans="1:3" ht="15.75" customHeight="1" x14ac:dyDescent="0.3">
      <c r="A5" s="86"/>
      <c r="B5" s="86"/>
      <c r="C5" s="86"/>
    </row>
    <row r="6" spans="1:3" ht="15.75" customHeight="1" x14ac:dyDescent="0.3">
      <c r="A6" s="86"/>
      <c r="B6" s="86"/>
      <c r="C6" s="88"/>
    </row>
    <row r="7" spans="1:3" ht="15.75" customHeight="1" x14ac:dyDescent="0.3">
      <c r="A7" s="86"/>
      <c r="B7" s="86"/>
      <c r="C7" s="86"/>
    </row>
    <row r="8" spans="1:3" ht="15.75" customHeight="1" x14ac:dyDescent="0.3">
      <c r="A8" s="87"/>
      <c r="B8" s="87"/>
      <c r="C8" s="87"/>
    </row>
    <row r="9" spans="1:3" ht="15.75" customHeight="1" x14ac:dyDescent="0.3">
      <c r="A9" s="86"/>
      <c r="B9" s="86"/>
      <c r="C9" s="86"/>
    </row>
    <row r="10" spans="1:3" ht="15.75" customHeight="1" x14ac:dyDescent="0.3">
      <c r="A10" s="86"/>
      <c r="B10" s="86"/>
      <c r="C10" s="86"/>
    </row>
    <row r="11" spans="1:3" ht="15.75" customHeight="1" x14ac:dyDescent="0.3">
      <c r="A11" s="86"/>
      <c r="B11" s="86"/>
      <c r="C11" s="86"/>
    </row>
    <row r="12" spans="1:3" ht="15.75" customHeight="1" x14ac:dyDescent="0.3">
      <c r="A12" s="89" t="s">
        <v>56</v>
      </c>
      <c r="B12" s="89"/>
      <c r="C12" s="89"/>
    </row>
    <row r="13" spans="1:3" ht="15.75" customHeight="1" x14ac:dyDescent="0.3">
      <c r="A13" s="86"/>
      <c r="B13" s="86"/>
      <c r="C13" s="86"/>
    </row>
    <row r="14" spans="1:3" ht="15.75" customHeight="1" x14ac:dyDescent="0.3">
      <c r="A14" s="86"/>
      <c r="B14" s="86"/>
      <c r="C14" s="86"/>
    </row>
    <row r="15" spans="1:3" ht="15.75" customHeight="1" x14ac:dyDescent="0.3">
      <c r="A15" s="86"/>
      <c r="B15" s="86"/>
      <c r="C15" s="86"/>
    </row>
    <row r="16" spans="1:3" ht="20.25" customHeight="1" x14ac:dyDescent="0.3">
      <c r="A16" s="90" t="s">
        <v>72</v>
      </c>
      <c r="B16" s="90"/>
      <c r="C16" s="90"/>
    </row>
    <row r="17" spans="1:5" ht="15.75" customHeight="1" x14ac:dyDescent="0.3">
      <c r="A17" s="91" t="s">
        <v>57</v>
      </c>
      <c r="B17" s="91"/>
      <c r="C17" s="91"/>
    </row>
    <row r="18" spans="1:5" ht="15.75" customHeight="1" x14ac:dyDescent="0.3">
      <c r="A18" s="86"/>
      <c r="B18" s="86"/>
      <c r="C18" s="86"/>
    </row>
    <row r="19" spans="1:5" ht="72" customHeight="1" x14ac:dyDescent="0.3">
      <c r="A19" s="92" t="s">
        <v>73</v>
      </c>
      <c r="B19" s="92"/>
      <c r="C19" s="92"/>
    </row>
    <row r="20" spans="1:5" ht="15.75" customHeight="1" x14ac:dyDescent="0.3">
      <c r="A20" s="91" t="s">
        <v>4</v>
      </c>
      <c r="B20" s="91"/>
      <c r="C20" s="91"/>
    </row>
    <row r="21" spans="1:5" ht="15.75" customHeight="1" x14ac:dyDescent="0.3">
      <c r="A21" s="86"/>
      <c r="B21" s="86"/>
      <c r="C21" s="86"/>
    </row>
    <row r="22" spans="1:5" ht="15.75" customHeight="1" x14ac:dyDescent="0.3">
      <c r="A22" s="86"/>
      <c r="B22" s="86"/>
      <c r="C22" s="86"/>
    </row>
    <row r="23" spans="1:5" ht="47.25" customHeight="1" x14ac:dyDescent="0.3">
      <c r="A23" s="93" t="s">
        <v>58</v>
      </c>
      <c r="B23" s="93" t="s">
        <v>59</v>
      </c>
      <c r="C23" s="94" t="s">
        <v>60</v>
      </c>
      <c r="D23"/>
      <c r="E23"/>
    </row>
    <row r="24" spans="1:5" ht="15.75" customHeight="1" x14ac:dyDescent="0.3">
      <c r="A24" s="93">
        <v>1</v>
      </c>
      <c r="B24" s="93">
        <v>2</v>
      </c>
      <c r="C24" s="94">
        <v>3</v>
      </c>
      <c r="D24"/>
      <c r="E24"/>
    </row>
    <row r="25" spans="1:5" ht="15.75" customHeight="1" x14ac:dyDescent="0.3">
      <c r="A25" s="93">
        <v>1</v>
      </c>
      <c r="B25" s="95" t="s">
        <v>61</v>
      </c>
      <c r="C25" s="96"/>
      <c r="D25" s="97"/>
      <c r="E25" s="98"/>
    </row>
    <row r="26" spans="1:5" ht="15.75" customHeight="1" x14ac:dyDescent="0.3">
      <c r="A26" s="99" t="s">
        <v>62</v>
      </c>
      <c r="B26" s="95" t="s">
        <v>63</v>
      </c>
      <c r="C26" s="100">
        <f>Смета!D35+Смета!E35</f>
        <v>69735.77</v>
      </c>
      <c r="D26" s="97"/>
      <c r="E26" s="98"/>
    </row>
    <row r="27" spans="1:5" ht="15.75" customHeight="1" x14ac:dyDescent="0.3">
      <c r="A27" s="99" t="s">
        <v>64</v>
      </c>
      <c r="B27" s="95" t="s">
        <v>65</v>
      </c>
      <c r="C27" s="100">
        <f>Смета!F35</f>
        <v>0</v>
      </c>
      <c r="D27" s="97"/>
      <c r="E27" s="98"/>
    </row>
    <row r="28" spans="1:5" ht="15.75" customHeight="1" x14ac:dyDescent="0.3">
      <c r="A28" s="99" t="s">
        <v>66</v>
      </c>
      <c r="B28" s="95" t="s">
        <v>67</v>
      </c>
      <c r="C28" s="100">
        <f>Смета!G35</f>
        <v>2023.32</v>
      </c>
      <c r="D28" s="97"/>
      <c r="E28" s="98"/>
    </row>
    <row r="29" spans="1:5" ht="15.75" customHeight="1" x14ac:dyDescent="0.3">
      <c r="A29" s="93">
        <v>2</v>
      </c>
      <c r="B29" s="95" t="s">
        <v>68</v>
      </c>
      <c r="C29" s="100">
        <f>C26+C27+C28</f>
        <v>71759.09</v>
      </c>
      <c r="D29"/>
      <c r="E29"/>
    </row>
    <row r="30" spans="1:5" ht="15.75" customHeight="1" x14ac:dyDescent="0.3">
      <c r="A30" s="99" t="s">
        <v>69</v>
      </c>
      <c r="B30" s="95" t="s">
        <v>70</v>
      </c>
      <c r="C30" s="101">
        <f>Смета!H33</f>
        <v>11959.85</v>
      </c>
      <c r="D30"/>
      <c r="E30"/>
    </row>
    <row r="31" spans="1:5" ht="15.75" customHeight="1" x14ac:dyDescent="0.3">
      <c r="A31" s="93">
        <v>3</v>
      </c>
      <c r="B31" s="95" t="s">
        <v>71</v>
      </c>
      <c r="C31" s="100">
        <f>C29</f>
        <v>71759.09</v>
      </c>
      <c r="D31" s="97"/>
      <c r="E31" s="98"/>
    </row>
    <row r="32" spans="1:5" x14ac:dyDescent="0.3">
      <c r="C32"/>
      <c r="D32" s="102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showGridLines="0" showZeros="0" view="pageBreakPreview" topLeftCell="A19" zoomScale="92" zoomScaleNormal="92" zoomScaleSheetLayoutView="92" workbookViewId="0">
      <selection activeCell="H35" sqref="H35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6" t="s">
        <v>17</v>
      </c>
      <c r="C1" s="67"/>
      <c r="D1" s="67"/>
      <c r="E1" s="67"/>
      <c r="F1" s="67"/>
      <c r="G1" s="67"/>
      <c r="H1" s="67"/>
      <c r="I1" s="9"/>
      <c r="J1" s="14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60">
        <f>H35</f>
        <v>71759.09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70" t="s">
        <v>19</v>
      </c>
      <c r="B9" s="71"/>
      <c r="C9" s="71"/>
      <c r="D9" s="71"/>
      <c r="E9" s="71"/>
      <c r="F9" s="71"/>
      <c r="G9" s="71"/>
      <c r="H9" s="71"/>
      <c r="I9" s="16"/>
      <c r="J9" s="16"/>
    </row>
    <row r="10" spans="1:12" ht="24.9" customHeight="1" x14ac:dyDescent="0.2">
      <c r="A10" s="68" t="s">
        <v>20</v>
      </c>
      <c r="B10" s="69"/>
      <c r="C10" s="69"/>
      <c r="D10" s="69"/>
      <c r="E10" s="69"/>
      <c r="F10" s="69"/>
      <c r="G10" s="69"/>
      <c r="H10" s="69"/>
      <c r="I10" s="10"/>
      <c r="J10" s="10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10"/>
      <c r="J11" s="10"/>
    </row>
    <row r="12" spans="1:12" ht="12" x14ac:dyDescent="0.25">
      <c r="A12" s="19" t="s">
        <v>14</v>
      </c>
      <c r="B12" s="12"/>
      <c r="C12" s="44" t="s">
        <v>21</v>
      </c>
      <c r="D12" s="25"/>
      <c r="E12" s="25"/>
      <c r="F12" s="33"/>
      <c r="G12" s="25"/>
      <c r="H12" s="25"/>
      <c r="I12" s="10"/>
      <c r="J12" s="10"/>
    </row>
    <row r="13" spans="1:12" ht="12.6" thickBot="1" x14ac:dyDescent="0.3">
      <c r="A13" s="7"/>
      <c r="B13" s="7"/>
      <c r="C13" s="8"/>
      <c r="D13" s="37"/>
      <c r="E13" s="38"/>
      <c r="F13" s="39"/>
      <c r="G13" s="37"/>
      <c r="H13" s="40"/>
    </row>
    <row r="14" spans="1:12" s="20" customFormat="1" ht="21" customHeight="1" thickTop="1" thickBot="1" x14ac:dyDescent="0.25">
      <c r="A14" s="74" t="s">
        <v>6</v>
      </c>
      <c r="B14" s="72" t="s">
        <v>7</v>
      </c>
      <c r="C14" s="72" t="s">
        <v>13</v>
      </c>
      <c r="D14" s="62" t="s">
        <v>5</v>
      </c>
      <c r="E14" s="63"/>
      <c r="F14" s="63"/>
      <c r="G14" s="63"/>
      <c r="H14" s="64"/>
    </row>
    <row r="15" spans="1:12" s="21" customFormat="1" ht="69.599999999999994" thickTop="1" thickBot="1" x14ac:dyDescent="0.25">
      <c r="A15" s="75"/>
      <c r="B15" s="73"/>
      <c r="C15" s="73"/>
      <c r="D15" s="41" t="s">
        <v>11</v>
      </c>
      <c r="E15" s="41" t="s">
        <v>10</v>
      </c>
      <c r="F15" s="41" t="s">
        <v>9</v>
      </c>
      <c r="G15" s="41" t="s">
        <v>8</v>
      </c>
      <c r="H15" s="41" t="s">
        <v>12</v>
      </c>
      <c r="L15" s="43"/>
    </row>
    <row r="16" spans="1:12" s="27" customFormat="1" ht="10.8" thickTop="1" thickBot="1" x14ac:dyDescent="0.25">
      <c r="A16" s="15">
        <v>1</v>
      </c>
      <c r="B16" s="11">
        <v>2</v>
      </c>
      <c r="C16" s="11">
        <v>3</v>
      </c>
      <c r="D16" s="26">
        <v>4</v>
      </c>
      <c r="E16" s="26">
        <v>5</v>
      </c>
      <c r="F16" s="34">
        <v>6</v>
      </c>
      <c r="G16" s="26">
        <v>7</v>
      </c>
      <c r="H16" s="26">
        <v>8</v>
      </c>
    </row>
    <row r="17" spans="1:10" ht="24.6" thickTop="1" x14ac:dyDescent="0.2">
      <c r="A17" s="45"/>
      <c r="B17" s="45"/>
      <c r="C17" s="49" t="s">
        <v>22</v>
      </c>
      <c r="D17" s="47"/>
      <c r="E17" s="47"/>
      <c r="F17" s="48"/>
      <c r="G17" s="47"/>
      <c r="H17" s="47"/>
    </row>
    <row r="18" spans="1:10" x14ac:dyDescent="0.2">
      <c r="A18" s="50" t="s">
        <v>23</v>
      </c>
      <c r="B18" s="50" t="s">
        <v>24</v>
      </c>
      <c r="C18" s="51" t="s">
        <v>25</v>
      </c>
      <c r="D18" s="28">
        <v>47130.080000000002</v>
      </c>
      <c r="E18" s="28">
        <v>2384.96</v>
      </c>
      <c r="F18" s="35"/>
      <c r="G18" s="28">
        <v>3.68</v>
      </c>
      <c r="H18" s="28">
        <v>49518.720000000001</v>
      </c>
    </row>
    <row r="19" spans="1:10" x14ac:dyDescent="0.2">
      <c r="A19" s="50" t="s">
        <v>26</v>
      </c>
      <c r="B19" s="50" t="s">
        <v>27</v>
      </c>
      <c r="C19" s="51" t="s">
        <v>28</v>
      </c>
      <c r="D19" s="28">
        <v>7739.29</v>
      </c>
      <c r="E19" s="28"/>
      <c r="F19" s="35"/>
      <c r="G19" s="28"/>
      <c r="H19" s="28">
        <v>7739.29</v>
      </c>
    </row>
    <row r="20" spans="1:10" x14ac:dyDescent="0.2">
      <c r="A20" s="17"/>
      <c r="B20" s="17"/>
      <c r="C20" s="51" t="s">
        <v>29</v>
      </c>
      <c r="D20" s="28">
        <v>54869.37</v>
      </c>
      <c r="E20" s="28">
        <v>2384.96</v>
      </c>
      <c r="F20" s="35"/>
      <c r="G20" s="28">
        <v>3.68</v>
      </c>
      <c r="H20" s="28">
        <v>57258.01</v>
      </c>
    </row>
    <row r="21" spans="1:10" x14ac:dyDescent="0.2">
      <c r="A21" s="17"/>
      <c r="B21" s="17"/>
      <c r="C21" s="51" t="s">
        <v>30</v>
      </c>
      <c r="D21" s="28">
        <v>54869.37</v>
      </c>
      <c r="E21" s="28">
        <v>2384.96</v>
      </c>
      <c r="F21" s="35"/>
      <c r="G21" s="28">
        <v>3.68</v>
      </c>
      <c r="H21" s="28">
        <v>57258.01</v>
      </c>
    </row>
    <row r="22" spans="1:10" x14ac:dyDescent="0.2">
      <c r="A22" s="17"/>
      <c r="B22" s="17"/>
      <c r="C22" s="51" t="s">
        <v>32</v>
      </c>
      <c r="D22" s="28">
        <v>54869.37</v>
      </c>
      <c r="E22" s="28">
        <v>2384.96</v>
      </c>
      <c r="F22" s="35"/>
      <c r="G22" s="28">
        <v>3.68</v>
      </c>
      <c r="H22" s="28">
        <v>57258.01</v>
      </c>
    </row>
    <row r="23" spans="1:10" x14ac:dyDescent="0.2">
      <c r="A23" s="17"/>
      <c r="B23" s="17"/>
      <c r="C23" s="51" t="s">
        <v>34</v>
      </c>
      <c r="D23" s="28">
        <v>54869.37</v>
      </c>
      <c r="E23" s="28">
        <v>2384.96</v>
      </c>
      <c r="F23" s="35"/>
      <c r="G23" s="28">
        <v>3.68</v>
      </c>
      <c r="H23" s="28">
        <v>57258.01</v>
      </c>
    </row>
    <row r="24" spans="1:10" x14ac:dyDescent="0.2">
      <c r="A24" s="17"/>
      <c r="B24" s="17"/>
      <c r="C24" s="51" t="s">
        <v>35</v>
      </c>
      <c r="D24" s="28">
        <v>54869.37</v>
      </c>
      <c r="E24" s="28">
        <v>2384.96</v>
      </c>
      <c r="F24" s="35"/>
      <c r="G24" s="28">
        <v>3.68</v>
      </c>
      <c r="H24" s="28">
        <v>57258.01</v>
      </c>
    </row>
    <row r="25" spans="1:10" ht="180" x14ac:dyDescent="0.2">
      <c r="A25" s="45"/>
      <c r="B25" s="45"/>
      <c r="C25" s="49" t="s">
        <v>36</v>
      </c>
      <c r="D25" s="47"/>
      <c r="E25" s="47"/>
      <c r="F25" s="48"/>
      <c r="G25" s="47"/>
      <c r="H25" s="47"/>
    </row>
    <row r="26" spans="1:10" x14ac:dyDescent="0.2">
      <c r="A26" s="50" t="s">
        <v>31</v>
      </c>
      <c r="B26" s="17"/>
      <c r="C26" s="51" t="s">
        <v>37</v>
      </c>
      <c r="D26" s="28"/>
      <c r="E26" s="28"/>
      <c r="F26" s="35"/>
      <c r="G26" s="28">
        <v>1682.36</v>
      </c>
      <c r="H26" s="28">
        <v>1682.36</v>
      </c>
    </row>
    <row r="27" spans="1:10" x14ac:dyDescent="0.2">
      <c r="A27" s="17"/>
      <c r="B27" s="17"/>
      <c r="C27" s="51" t="s">
        <v>38</v>
      </c>
      <c r="D27" s="28"/>
      <c r="E27" s="28"/>
      <c r="F27" s="35"/>
      <c r="G27" s="28">
        <v>1682.36</v>
      </c>
      <c r="H27" s="28">
        <v>1682.36</v>
      </c>
    </row>
    <row r="28" spans="1:10" ht="12" x14ac:dyDescent="0.2">
      <c r="A28" s="17"/>
      <c r="B28" s="17"/>
      <c r="C28" s="52" t="s">
        <v>39</v>
      </c>
      <c r="D28" s="53">
        <f>D24</f>
        <v>54869.37</v>
      </c>
      <c r="E28" s="53">
        <f>E24</f>
        <v>2384.96</v>
      </c>
      <c r="F28" s="35"/>
      <c r="G28" s="53">
        <f>G27+G24</f>
        <v>1686.04</v>
      </c>
      <c r="H28" s="53">
        <f>H24+H27</f>
        <v>58940.37</v>
      </c>
    </row>
    <row r="29" spans="1:10" ht="22.8" x14ac:dyDescent="0.2">
      <c r="A29" s="58"/>
      <c r="B29" s="58"/>
      <c r="C29" s="51" t="s">
        <v>53</v>
      </c>
      <c r="D29" s="28"/>
      <c r="E29" s="28"/>
      <c r="F29" s="35"/>
      <c r="G29" s="28"/>
      <c r="H29" s="28"/>
    </row>
    <row r="30" spans="1:10" x14ac:dyDescent="0.2">
      <c r="A30" s="50" t="s">
        <v>33</v>
      </c>
      <c r="B30" s="58"/>
      <c r="C30" s="51" t="s">
        <v>54</v>
      </c>
      <c r="D30" s="28">
        <f>D28*0.015</f>
        <v>823.04</v>
      </c>
      <c r="E30" s="28">
        <f>E28*0.015</f>
        <v>35.770000000000003</v>
      </c>
      <c r="F30" s="35"/>
      <c r="G30" s="28">
        <f>G24*0.015</f>
        <v>0.06</v>
      </c>
      <c r="H30" s="28">
        <f>D30+E30+G30</f>
        <v>858.87</v>
      </c>
      <c r="J30" s="59"/>
    </row>
    <row r="31" spans="1:10" x14ac:dyDescent="0.2">
      <c r="A31" s="17"/>
      <c r="B31" s="17"/>
      <c r="C31" s="51" t="s">
        <v>40</v>
      </c>
      <c r="D31" s="28">
        <f>D28+D30</f>
        <v>55692.41</v>
      </c>
      <c r="E31" s="28">
        <f>E28+E30</f>
        <v>2420.73</v>
      </c>
      <c r="F31" s="35"/>
      <c r="G31" s="28">
        <f>G28+G30</f>
        <v>1686.1</v>
      </c>
      <c r="H31" s="28">
        <f>H28+H30</f>
        <v>59799.24</v>
      </c>
      <c r="J31" s="59"/>
    </row>
    <row r="32" spans="1:10" x14ac:dyDescent="0.2">
      <c r="A32" s="17"/>
      <c r="B32" s="17"/>
      <c r="C32" s="51" t="s">
        <v>41</v>
      </c>
      <c r="D32" s="28"/>
      <c r="E32" s="28"/>
      <c r="F32" s="35"/>
      <c r="G32" s="28"/>
      <c r="H32" s="28"/>
    </row>
    <row r="33" spans="1:8" x14ac:dyDescent="0.2">
      <c r="A33" s="50" t="s">
        <v>55</v>
      </c>
      <c r="B33" s="50" t="s">
        <v>42</v>
      </c>
      <c r="C33" s="51" t="s">
        <v>43</v>
      </c>
      <c r="D33" s="28">
        <f>D31*0.2</f>
        <v>11138.48</v>
      </c>
      <c r="E33" s="28">
        <f>E31*0.2</f>
        <v>484.15</v>
      </c>
      <c r="F33" s="35"/>
      <c r="G33" s="28">
        <f>G31*0.2</f>
        <v>337.22</v>
      </c>
      <c r="H33" s="28">
        <f>H31*0.2</f>
        <v>11959.85</v>
      </c>
    </row>
    <row r="34" spans="1:8" x14ac:dyDescent="0.2">
      <c r="A34" s="17"/>
      <c r="B34" s="17"/>
      <c r="C34" s="51" t="s">
        <v>40</v>
      </c>
      <c r="D34" s="28">
        <f>D31*1.2</f>
        <v>66830.89</v>
      </c>
      <c r="E34" s="28">
        <f>E31*1.2</f>
        <v>2904.88</v>
      </c>
      <c r="F34" s="35"/>
      <c r="G34" s="28">
        <f>G31*1.2</f>
        <v>2023.32</v>
      </c>
      <c r="H34" s="28">
        <f>H31+H33</f>
        <v>71759.09</v>
      </c>
    </row>
    <row r="35" spans="1:8" ht="12" x14ac:dyDescent="0.2">
      <c r="A35" s="17"/>
      <c r="B35" s="17"/>
      <c r="C35" s="52" t="s">
        <v>44</v>
      </c>
      <c r="D35" s="53">
        <f>D34</f>
        <v>66830.89</v>
      </c>
      <c r="E35" s="53">
        <f>E34</f>
        <v>2904.88</v>
      </c>
      <c r="F35" s="35"/>
      <c r="G35" s="53">
        <f>G34</f>
        <v>2023.32</v>
      </c>
      <c r="H35" s="53">
        <f>H34</f>
        <v>71759.09</v>
      </c>
    </row>
    <row r="36" spans="1:8" x14ac:dyDescent="0.2">
      <c r="A36" s="17"/>
      <c r="B36" s="17"/>
      <c r="C36" s="51" t="s">
        <v>45</v>
      </c>
      <c r="D36" s="28"/>
      <c r="E36" s="28"/>
      <c r="F36" s="35"/>
      <c r="G36" s="28"/>
      <c r="H36" s="28"/>
    </row>
    <row r="37" spans="1:8" x14ac:dyDescent="0.2">
      <c r="A37" s="45"/>
      <c r="B37" s="45"/>
      <c r="C37" s="46"/>
      <c r="D37" s="47"/>
      <c r="E37" s="47"/>
      <c r="F37" s="48"/>
      <c r="G37" s="47"/>
      <c r="H37" s="47"/>
    </row>
    <row r="38" spans="1:8" x14ac:dyDescent="0.2">
      <c r="A38" s="17"/>
      <c r="B38" s="17"/>
      <c r="C38" s="18"/>
      <c r="D38" s="28"/>
      <c r="E38" s="28"/>
      <c r="F38" s="35"/>
      <c r="G38" s="28"/>
      <c r="H38" s="28"/>
    </row>
    <row r="39" spans="1:8" x14ac:dyDescent="0.2">
      <c r="A39" s="17"/>
      <c r="B39" s="82" t="s">
        <v>46</v>
      </c>
      <c r="C39" s="83"/>
      <c r="D39" s="76"/>
      <c r="E39" s="77"/>
      <c r="F39" s="77"/>
      <c r="G39" s="77"/>
      <c r="H39" s="77"/>
    </row>
    <row r="40" spans="1:8" x14ac:dyDescent="0.2">
      <c r="A40" s="17"/>
      <c r="B40" s="17"/>
      <c r="C40" s="18"/>
      <c r="D40" s="78" t="s">
        <v>47</v>
      </c>
      <c r="E40" s="79"/>
      <c r="F40" s="79"/>
      <c r="G40" s="79"/>
      <c r="H40" s="79"/>
    </row>
    <row r="41" spans="1:8" x14ac:dyDescent="0.2">
      <c r="A41" s="17"/>
      <c r="B41" s="17"/>
      <c r="C41" s="18"/>
      <c r="D41" s="28"/>
      <c r="E41" s="28"/>
      <c r="F41" s="35"/>
      <c r="G41" s="28"/>
      <c r="H41" s="28"/>
    </row>
    <row r="42" spans="1:8" x14ac:dyDescent="0.2">
      <c r="A42" s="17"/>
      <c r="B42" s="82" t="s">
        <v>48</v>
      </c>
      <c r="C42" s="83"/>
      <c r="D42" s="76"/>
      <c r="E42" s="77"/>
      <c r="F42" s="77"/>
      <c r="G42" s="77"/>
      <c r="H42" s="77"/>
    </row>
    <row r="43" spans="1:8" x14ac:dyDescent="0.2">
      <c r="A43" s="17"/>
      <c r="B43" s="17"/>
      <c r="C43" s="18"/>
      <c r="D43" s="78" t="s">
        <v>47</v>
      </c>
      <c r="E43" s="79"/>
      <c r="F43" s="79"/>
      <c r="G43" s="79"/>
      <c r="H43" s="79"/>
    </row>
    <row r="44" spans="1:8" x14ac:dyDescent="0.2">
      <c r="A44" s="17"/>
      <c r="B44" s="17"/>
      <c r="C44" s="18"/>
      <c r="D44" s="28"/>
      <c r="E44" s="28"/>
      <c r="F44" s="35"/>
      <c r="G44" s="28"/>
      <c r="H44" s="28"/>
    </row>
    <row r="45" spans="1:8" x14ac:dyDescent="0.2">
      <c r="A45" s="17"/>
      <c r="B45" s="17" t="s">
        <v>49</v>
      </c>
      <c r="C45" s="54"/>
      <c r="D45" s="55" t="s">
        <v>50</v>
      </c>
      <c r="E45" s="76"/>
      <c r="F45" s="77"/>
      <c r="G45" s="77"/>
      <c r="H45" s="77"/>
    </row>
    <row r="46" spans="1:8" x14ac:dyDescent="0.2">
      <c r="A46" s="17"/>
      <c r="B46" s="17"/>
      <c r="C46" s="56" t="s">
        <v>51</v>
      </c>
      <c r="D46" s="28"/>
      <c r="E46" s="78" t="s">
        <v>47</v>
      </c>
      <c r="F46" s="79"/>
      <c r="G46" s="79"/>
      <c r="H46" s="79"/>
    </row>
    <row r="47" spans="1:8" x14ac:dyDescent="0.2">
      <c r="A47" s="17"/>
      <c r="B47" s="17"/>
      <c r="C47" s="18"/>
      <c r="D47" s="28"/>
      <c r="E47" s="28"/>
      <c r="F47" s="35"/>
      <c r="G47" s="28"/>
      <c r="H47" s="28"/>
    </row>
    <row r="48" spans="1:8" x14ac:dyDescent="0.2">
      <c r="A48" s="17"/>
      <c r="B48" s="17" t="s">
        <v>0</v>
      </c>
      <c r="C48" s="80"/>
      <c r="D48" s="77"/>
      <c r="E48" s="77"/>
      <c r="F48" s="77"/>
      <c r="G48" s="77"/>
      <c r="H48" s="77"/>
    </row>
    <row r="49" spans="1:8" x14ac:dyDescent="0.2">
      <c r="A49" s="17"/>
      <c r="B49" s="17"/>
      <c r="C49" s="81" t="s">
        <v>52</v>
      </c>
      <c r="D49" s="79"/>
      <c r="E49" s="79"/>
      <c r="F49" s="79"/>
      <c r="G49" s="79"/>
      <c r="H49" s="79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ht="13.8" x14ac:dyDescent="0.2">
      <c r="A51" s="17"/>
      <c r="B51" s="57"/>
      <c r="C51" s="18"/>
      <c r="D51" s="28"/>
      <c r="E51" s="28"/>
      <c r="F51" s="35"/>
      <c r="G51" s="28"/>
      <c r="H51" s="28"/>
    </row>
    <row r="52" spans="1:8" ht="13.8" x14ac:dyDescent="0.2">
      <c r="A52" s="17"/>
      <c r="B52" s="57"/>
      <c r="C52" s="18"/>
      <c r="D52" s="28"/>
      <c r="E52" s="28"/>
      <c r="F52" s="35"/>
      <c r="G52" s="28"/>
      <c r="H52" s="28"/>
    </row>
    <row r="53" spans="1:8" ht="13.8" x14ac:dyDescent="0.2">
      <c r="A53" s="17"/>
      <c r="B53" s="57"/>
      <c r="C53" s="18"/>
      <c r="D53" s="28"/>
      <c r="E53" s="28"/>
      <c r="F53" s="35"/>
      <c r="G53" s="28"/>
      <c r="H53" s="28"/>
    </row>
    <row r="54" spans="1:8" ht="13.8" x14ac:dyDescent="0.2">
      <c r="A54" s="17"/>
      <c r="B54" s="5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</sheetData>
  <mergeCells count="20">
    <mergeCell ref="E45:H45"/>
    <mergeCell ref="E46:H46"/>
    <mergeCell ref="C48:H48"/>
    <mergeCell ref="C49:H49"/>
    <mergeCell ref="B39:C39"/>
    <mergeCell ref="D39:H39"/>
    <mergeCell ref="D40:H40"/>
    <mergeCell ref="B42:C42"/>
    <mergeCell ref="D42:H42"/>
    <mergeCell ref="D43:H43"/>
    <mergeCell ref="A2:H2"/>
    <mergeCell ref="D14:H14"/>
    <mergeCell ref="A6:H6"/>
    <mergeCell ref="B1:H1"/>
    <mergeCell ref="A10:H10"/>
    <mergeCell ref="A9:H9"/>
    <mergeCell ref="A11:H11"/>
    <mergeCell ref="B14:B15"/>
    <mergeCell ref="C14:C15"/>
    <mergeCell ref="A14:A15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scale="97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2024-09-04T09:12:22Z</cp:lastPrinted>
  <dcterms:created xsi:type="dcterms:W3CDTF">1998-06-28T10:39:47Z</dcterms:created>
  <dcterms:modified xsi:type="dcterms:W3CDTF">2025-09-26T15:03:06Z</dcterms:modified>
</cp:coreProperties>
</file>